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3201_ATHENA\09_PRO &amp; DCE\02_CCTP &amp; DPGF 2 ième version\LOT 04 _MENUISERIE INTERIEURE BOIS\"/>
    </mc:Choice>
  </mc:AlternateContent>
  <xr:revisionPtr revIDLastSave="0" documentId="13_ncr:1_{BCAB973A-2F78-49A6-B98B-3EF65DDE47D0}" xr6:coauthVersionLast="47" xr6:coauthVersionMax="47" xr10:uidLastSave="{00000000-0000-0000-0000-000000000000}"/>
  <bookViews>
    <workbookView xWindow="1470" yWindow="1470" windowWidth="21600" windowHeight="12735" xr2:uid="{00000000-000D-0000-FFFF-FFFF00000000}"/>
  </bookViews>
  <sheets>
    <sheet name="DPGF " sheetId="17" r:id="rId1"/>
    <sheet name="RECAP" sheetId="16" r:id="rId2"/>
  </sheets>
  <externalReferences>
    <externalReference r:id="rId3"/>
  </externalReferences>
  <definedNames>
    <definedName name="_xlnm.Print_Area" localSheetId="0">'DPGF '!$A$1:$F$59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16" l="1"/>
  <c r="E35" i="16"/>
  <c r="E33" i="16"/>
  <c r="E31" i="16"/>
  <c r="E29" i="16"/>
  <c r="E27" i="16"/>
  <c r="E25" i="16"/>
  <c r="E23" i="16"/>
  <c r="E21" i="16"/>
  <c r="E19" i="16"/>
  <c r="F58" i="17"/>
  <c r="F55" i="17"/>
  <c r="F57" i="17"/>
  <c r="C29" i="16"/>
  <c r="C27" i="16"/>
  <c r="C25" i="16"/>
  <c r="C23" i="16"/>
  <c r="C21" i="16"/>
  <c r="C19" i="16"/>
  <c r="C17" i="16"/>
  <c r="C15" i="16"/>
  <c r="F54" i="17"/>
  <c r="F51" i="17"/>
  <c r="F50" i="17"/>
  <c r="F42" i="17"/>
  <c r="F38" i="17"/>
  <c r="F32" i="17"/>
  <c r="F31" i="17"/>
  <c r="F26" i="17"/>
  <c r="F21" i="17"/>
  <c r="F22" i="17" s="1"/>
  <c r="E17" i="16" s="1"/>
  <c r="F15" i="17"/>
  <c r="F16" i="17" s="1"/>
  <c r="E13" i="16" s="1"/>
  <c r="F9" i="17"/>
  <c r="F7" i="17"/>
  <c r="D27" i="17"/>
  <c r="F27" i="17" s="1"/>
  <c r="D12" i="17"/>
  <c r="F12" i="17" s="1"/>
  <c r="F13" i="17" s="1"/>
  <c r="E11" i="16" s="1"/>
  <c r="D40" i="17"/>
  <c r="F40" i="17" s="1"/>
  <c r="D18" i="17"/>
  <c r="F18" i="17" s="1"/>
  <c r="F19" i="17" s="1"/>
  <c r="E15" i="16" s="1"/>
  <c r="D36" i="17"/>
  <c r="F36" i="17" s="1"/>
  <c r="C13" i="16"/>
  <c r="C11" i="16"/>
  <c r="C9" i="16"/>
  <c r="D45" i="17"/>
  <c r="F45" i="17" s="1"/>
  <c r="F46" i="17" s="1"/>
  <c r="B9" i="16"/>
  <c r="F52" i="17" l="1"/>
  <c r="F10" i="17"/>
  <c r="E9" i="16" s="1"/>
  <c r="F28" i="17"/>
  <c r="F33" i="17"/>
  <c r="F43" i="17"/>
</calcChain>
</file>

<file path=xl/sharedStrings.xml><?xml version="1.0" encoding="utf-8"?>
<sst xmlns="http://schemas.openxmlformats.org/spreadsheetml/2006/main" count="97" uniqueCount="66">
  <si>
    <t>Désignation des ouvrages</t>
  </si>
  <si>
    <t>Unités</t>
  </si>
  <si>
    <t>Quantités</t>
  </si>
  <si>
    <t>prix unit.</t>
  </si>
  <si>
    <t>prix total  HT</t>
  </si>
  <si>
    <t>ens</t>
  </si>
  <si>
    <t>ml</t>
  </si>
  <si>
    <t xml:space="preserve">ENSEMBLE  CLOISON VITREE dim. 530/12/410 cm </t>
  </si>
  <si>
    <t>RECAPITULATION GENERALE</t>
  </si>
  <si>
    <t>DE LA DECOMPOSITION DU PRIX GLOBAL ET FORFAITAIRE</t>
  </si>
  <si>
    <t>€uros HT</t>
  </si>
  <si>
    <t>TOTAL GENERAL HORS TAXES</t>
  </si>
  <si>
    <t xml:space="preserve"> TVA  20%</t>
  </si>
  <si>
    <t xml:space="preserve">TOTAL GENERALTOUTES TAXES COMPRISES </t>
  </si>
  <si>
    <t xml:space="preserve">En toutes lettres : </t>
  </si>
  <si>
    <t>................................................................................................................................…</t>
  </si>
  <si>
    <t>...................................................................................................................................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</si>
  <si>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</si>
  <si>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</si>
  <si>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</si>
  <si>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</si>
  <si>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</si>
  <si>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>CADRE DE DECOMPOSITION DU  PRIX  GLOBALE ET FORFAITAIRE</t>
  </si>
  <si>
    <t>m2</t>
  </si>
  <si>
    <t>Bancs</t>
  </si>
  <si>
    <t xml:space="preserve">Extension table de justice   par 2 modules  de 70/100cm </t>
  </si>
  <si>
    <t>Total pos 6</t>
  </si>
  <si>
    <t>Total pos 2</t>
  </si>
  <si>
    <t>Total pos 4</t>
  </si>
  <si>
    <t>Table de justice  250x100 cm</t>
  </si>
  <si>
    <t>Total pos 8</t>
  </si>
  <si>
    <t>Total pos 9</t>
  </si>
  <si>
    <t xml:space="preserve">ens </t>
  </si>
  <si>
    <t xml:space="preserve">TRAVAUX PREPARATOIRES </t>
  </si>
  <si>
    <t xml:space="preserve">Poste installation de chantier </t>
  </si>
  <si>
    <t xml:space="preserve">ENS </t>
  </si>
  <si>
    <t>inclus</t>
  </si>
  <si>
    <t>Poste hygiène et sécurité</t>
  </si>
  <si>
    <t xml:space="preserve">Bancs  longeur 2,50 ml </t>
  </si>
  <si>
    <t xml:space="preserve">Retrait du mobilier non  fixe  en atelier </t>
  </si>
  <si>
    <t xml:space="preserve">PLINTHE BOIS </t>
  </si>
  <si>
    <t xml:space="preserve">Raccord de plinthe </t>
  </si>
  <si>
    <t>Total pos 3</t>
  </si>
  <si>
    <t xml:space="preserve">MOBILIER </t>
  </si>
  <si>
    <t>Contre plinthe</t>
  </si>
  <si>
    <t xml:space="preserve">TRAVAUX D'EBENISTERIE EN REFECTION  </t>
  </si>
  <si>
    <t xml:space="preserve">RAMPAILLAGE </t>
  </si>
  <si>
    <t xml:space="preserve">REFECTION DES ESTRADES </t>
  </si>
  <si>
    <t>REPRISE DES  SEUILS   DE PORTES INTERIEURES</t>
  </si>
  <si>
    <t>Total pos 1</t>
  </si>
  <si>
    <t xml:space="preserve">Meuble Etagère Tri Courier </t>
  </si>
  <si>
    <t>Total pos 7</t>
  </si>
  <si>
    <t>Total pos 10</t>
  </si>
  <si>
    <t>Panneautage</t>
  </si>
  <si>
    <t xml:space="preserve">surface totale 402 m2 </t>
  </si>
  <si>
    <t>linéaire totale 80ml</t>
  </si>
  <si>
    <t>Pupitre avocat - adaptation</t>
  </si>
  <si>
    <t xml:space="preserve">BLOC PORTE CF 1/2h _ Local VMC sous-sol </t>
  </si>
  <si>
    <t>Total pos 11</t>
  </si>
  <si>
    <t>Chaises</t>
  </si>
  <si>
    <t xml:space="preserve">FAUX PLANCHER  ET MARCHES _SALLE DES DELIBERES </t>
  </si>
  <si>
    <t xml:space="preserve">PARQUET MASSIF EN CHENE BATONS ROMPUS_ SALLE DES DELIBERES </t>
  </si>
  <si>
    <t>LOT 04 MENUISERIE INTERIEURE BOIS</t>
  </si>
  <si>
    <t xml:space="preserve">FOFAITISATION DE L’OFFRE </t>
  </si>
  <si>
    <t>Total pos 12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</si>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</sst>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\ [$€]_-;\-* #,##0\ [$€]_-;_-* &quot;-&quot;??\ [$€]_-;_-@_-"/>
    <numFmt numFmtId="166" formatCode="#,##0.00&quot; &quot;"/>
    <numFmt numFmtId="167" formatCode="#,##0.00[$€];[Red]\-#,##0.00[$€]"/>
    <numFmt numFmtId="168" formatCode="_-* #,##0.00\ _€_-;\-* #,##0.00\ _€_-;_-* &quot;-&quot;??\ _€_-;_-@_-"/>
    <numFmt numFmtId="169" formatCode="#,##0.00\ &quot;€&quot;"/>
    <numFmt numFmtId="170" formatCode="_-* #,##0\ [$€-40C]_-;\-* #,##0\ [$€-40C]_-;_-* &quot;-&quot;??\ [$€-40C]_-;_-@_-"/>
    <numFmt numFmtId="171" formatCode="#&quot;.&quot;"/>
    <numFmt numFmtId="172" formatCode="_-* #,##0.00\ [$€-40C]_-;\-* #,##0.00\ [$€-40C]_-;_-* &quot;-&quot;??\ [$€-40C]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Geneva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1"/>
      <color theme="0"/>
      <name val="Arial Narrow"/>
      <family val="2"/>
    </font>
    <font>
      <b/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center"/>
    </xf>
    <xf numFmtId="0" fontId="7" fillId="0" borderId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>
      <alignment horizontal="left" vertical="center"/>
      <protection locked="0" hidden="1"/>
    </xf>
    <xf numFmtId="0" fontId="10" fillId="0" borderId="0" applyFill="0" applyBorder="0" applyProtection="0">
      <alignment horizontal="left" vertical="center"/>
      <protection locked="0" hidden="1"/>
    </xf>
    <xf numFmtId="0" fontId="11" fillId="0" borderId="0" applyFill="0" applyBorder="0" applyProtection="0">
      <alignment horizontal="left" vertical="center"/>
      <protection locked="0" hidden="1"/>
    </xf>
    <xf numFmtId="0" fontId="12" fillId="0" borderId="0" applyFill="0" applyProtection="0">
      <alignment horizontal="left"/>
    </xf>
    <xf numFmtId="166" fontId="2" fillId="0" borderId="4">
      <alignment horizontal="right" vertical="center"/>
    </xf>
    <xf numFmtId="0" fontId="6" fillId="0" borderId="0" applyBorder="0">
      <alignment horizontal="left" vertical="center" indent="6"/>
    </xf>
    <xf numFmtId="0" fontId="6" fillId="0" borderId="0" applyBorder="0">
      <alignment horizontal="left" vertical="center" indent="6"/>
    </xf>
    <xf numFmtId="0" fontId="15" fillId="0" borderId="0"/>
    <xf numFmtId="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</cellStyleXfs>
  <cellXfs count="121">
    <xf numFmtId="0" fontId="0" fillId="0" borderId="0" xfId="0"/>
    <xf numFmtId="0" fontId="5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1" fontId="13" fillId="0" borderId="2" xfId="0" applyNumberFormat="1" applyFont="1" applyBorder="1" applyAlignment="1">
      <alignment horizontal="center" vertical="center"/>
    </xf>
    <xf numFmtId="165" fontId="13" fillId="0" borderId="2" xfId="1" applyNumberFormat="1" applyFont="1" applyBorder="1" applyAlignment="1">
      <alignment horizontal="right" vertical="center"/>
    </xf>
    <xf numFmtId="169" fontId="13" fillId="0" borderId="1" xfId="0" applyNumberFormat="1" applyFont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0" fontId="13" fillId="0" borderId="2" xfId="0" applyFont="1" applyBorder="1" applyAlignment="1">
      <alignment horizontal="center" vertical="center"/>
    </xf>
    <xf numFmtId="169" fontId="13" fillId="0" borderId="0" xfId="1" applyNumberFormat="1" applyFont="1" applyAlignment="1">
      <alignment horizontal="right" vertical="center"/>
    </xf>
    <xf numFmtId="44" fontId="13" fillId="0" borderId="1" xfId="0" applyNumberFormat="1" applyFont="1" applyBorder="1" applyAlignment="1">
      <alignment horizontal="center" vertical="center"/>
    </xf>
    <xf numFmtId="44" fontId="13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44" fontId="19" fillId="0" borderId="0" xfId="21" applyFont="1" applyAlignment="1">
      <alignment vertical="center"/>
    </xf>
    <xf numFmtId="4" fontId="19" fillId="0" borderId="0" xfId="17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justify"/>
    </xf>
    <xf numFmtId="0" fontId="19" fillId="0" borderId="0" xfId="22" applyFont="1" applyAlignment="1" applyProtection="1">
      <alignment vertical="center"/>
      <protection locked="0"/>
    </xf>
    <xf numFmtId="0" fontId="19" fillId="0" borderId="0" xfId="22" applyFont="1" applyAlignment="1" applyProtection="1">
      <alignment horizontal="centerContinuous" vertical="center"/>
      <protection locked="0"/>
    </xf>
    <xf numFmtId="171" fontId="19" fillId="0" borderId="0" xfId="22" applyNumberFormat="1" applyFont="1" applyAlignment="1" applyProtection="1">
      <alignment horizontal="centerContinuous" vertical="center"/>
      <protection locked="0"/>
    </xf>
    <xf numFmtId="0" fontId="23" fillId="0" borderId="0" xfId="22" applyFont="1" applyAlignment="1" applyProtection="1">
      <alignment horizontal="center" vertical="center"/>
      <protection locked="0"/>
    </xf>
    <xf numFmtId="0" fontId="24" fillId="0" borderId="0" xfId="0" applyFont="1" applyAlignment="1">
      <alignment horizontal="left" vertical="center"/>
    </xf>
    <xf numFmtId="44" fontId="25" fillId="0" borderId="0" xfId="21" applyFont="1" applyAlignment="1">
      <alignment vertical="center"/>
    </xf>
    <xf numFmtId="172" fontId="25" fillId="0" borderId="0" xfId="22" applyNumberFormat="1" applyFont="1" applyAlignment="1">
      <alignment vertical="center"/>
    </xf>
    <xf numFmtId="0" fontId="25" fillId="0" borderId="0" xfId="22" applyFont="1" applyAlignment="1">
      <alignment vertical="center"/>
    </xf>
    <xf numFmtId="0" fontId="23" fillId="0" borderId="0" xfId="22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172" fontId="25" fillId="0" borderId="0" xfId="17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22" applyFont="1" applyAlignment="1">
      <alignment horizontal="left" vertical="center"/>
    </xf>
    <xf numFmtId="0" fontId="24" fillId="0" borderId="0" xfId="22" applyFont="1" applyAlignment="1">
      <alignment horizontal="center" vertical="center"/>
    </xf>
    <xf numFmtId="0" fontId="25" fillId="0" borderId="0" xfId="22" applyFont="1" applyAlignment="1">
      <alignment horizontal="left" vertical="center"/>
    </xf>
    <xf numFmtId="0" fontId="19" fillId="0" borderId="0" xfId="22" applyFont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22" applyFont="1" applyAlignment="1">
      <alignment horizontal="right" vertical="center"/>
    </xf>
    <xf numFmtId="0" fontId="24" fillId="0" borderId="0" xfId="22" applyFont="1" applyAlignment="1">
      <alignment vertical="center"/>
    </xf>
    <xf numFmtId="11" fontId="19" fillId="0" borderId="0" xfId="22" applyNumberFormat="1" applyFont="1" applyAlignment="1">
      <alignment vertical="center"/>
    </xf>
    <xf numFmtId="0" fontId="3" fillId="0" borderId="0" xfId="22" applyFont="1" applyAlignment="1">
      <alignment horizontal="left" vertical="center"/>
    </xf>
    <xf numFmtId="0" fontId="3" fillId="0" borderId="0" xfId="22" applyFont="1" applyAlignment="1">
      <alignment vertical="center"/>
    </xf>
    <xf numFmtId="0" fontId="3" fillId="0" borderId="0" xfId="22" applyFont="1" applyAlignment="1" applyProtection="1">
      <alignment vertical="center"/>
      <protection locked="0"/>
    </xf>
    <xf numFmtId="171" fontId="3" fillId="0" borderId="0" xfId="22" applyNumberFormat="1" applyFont="1" applyAlignment="1" applyProtection="1">
      <alignment horizontal="center" vertical="center"/>
      <protection locked="0"/>
    </xf>
    <xf numFmtId="0" fontId="26" fillId="0" borderId="0" xfId="22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4" fontId="27" fillId="0" borderId="0" xfId="21" applyFont="1" applyBorder="1" applyAlignment="1">
      <alignment vertical="center"/>
    </xf>
    <xf numFmtId="4" fontId="27" fillId="0" borderId="0" xfId="17" applyNumberFormat="1" applyFont="1" applyBorder="1" applyAlignment="1">
      <alignment horizontal="center" vertical="center"/>
    </xf>
    <xf numFmtId="0" fontId="27" fillId="0" borderId="0" xfId="22" applyFont="1" applyAlignment="1" applyProtection="1">
      <alignment vertical="center"/>
      <protection locked="0"/>
    </xf>
    <xf numFmtId="0" fontId="5" fillId="0" borderId="0" xfId="22" applyFont="1" applyAlignment="1" applyProtection="1">
      <alignment horizontal="center" vertical="center"/>
      <protection locked="0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44" fontId="19" fillId="0" borderId="0" xfId="21" applyFont="1" applyBorder="1" applyAlignment="1">
      <alignment vertical="center"/>
    </xf>
    <xf numFmtId="165" fontId="13" fillId="0" borderId="1" xfId="1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center" vertical="center"/>
    </xf>
    <xf numFmtId="169" fontId="4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justify" wrapText="1"/>
    </xf>
    <xf numFmtId="0" fontId="19" fillId="0" borderId="2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169" fontId="13" fillId="0" borderId="1" xfId="1" applyNumberFormat="1" applyFont="1" applyBorder="1" applyAlignment="1">
      <alignment horizontal="right" vertical="center"/>
    </xf>
    <xf numFmtId="0" fontId="13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4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30" fillId="0" borderId="1" xfId="0" applyFont="1" applyBorder="1" applyAlignment="1">
      <alignment horizontal="right" vertical="center"/>
    </xf>
    <xf numFmtId="0" fontId="31" fillId="0" borderId="2" xfId="0" applyFont="1" applyBorder="1" applyAlignment="1">
      <alignment horizontal="center" vertical="center"/>
    </xf>
    <xf numFmtId="0" fontId="29" fillId="0" borderId="6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4" fillId="0" borderId="1" xfId="0" applyFont="1" applyBorder="1" applyAlignment="1">
      <alignment horizontal="right" vertical="justify" wrapText="1"/>
    </xf>
    <xf numFmtId="0" fontId="35" fillId="2" borderId="0" xfId="22" applyFont="1" applyFill="1" applyAlignment="1" applyProtection="1">
      <alignment vertical="center"/>
      <protection locked="0"/>
    </xf>
    <xf numFmtId="0" fontId="36" fillId="2" borderId="0" xfId="22" applyFont="1" applyFill="1" applyAlignment="1" applyProtection="1">
      <alignment vertical="center"/>
      <protection locked="0"/>
    </xf>
    <xf numFmtId="0" fontId="36" fillId="2" borderId="0" xfId="22" applyFont="1" applyFill="1" applyAlignment="1">
      <alignment horizontal="right" vertical="center"/>
    </xf>
    <xf numFmtId="0" fontId="37" fillId="2" borderId="0" xfId="0" applyFont="1" applyFill="1" applyAlignment="1">
      <alignment horizontal="left" vertical="center"/>
    </xf>
    <xf numFmtId="0" fontId="37" fillId="2" borderId="0" xfId="22" applyFont="1" applyFill="1" applyAlignment="1">
      <alignment horizontal="right" vertical="center"/>
    </xf>
    <xf numFmtId="0" fontId="37" fillId="2" borderId="0" xfId="22" applyFont="1" applyFill="1" applyAlignment="1">
      <alignment vertical="center"/>
    </xf>
    <xf numFmtId="0" fontId="18" fillId="0" borderId="0" xfId="0" applyFont="1" applyAlignment="1">
      <alignment horizontal="justify" vertical="justify" wrapText="1"/>
    </xf>
    <xf numFmtId="169" fontId="13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5" fontId="13" fillId="0" borderId="2" xfId="1" applyNumberFormat="1" applyFont="1" applyFill="1" applyBorder="1" applyAlignment="1">
      <alignment horizontal="right" vertical="center"/>
    </xf>
    <xf numFmtId="169" fontId="13" fillId="0" borderId="2" xfId="0" applyNumberFormat="1" applyFont="1" applyBorder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/>
    </xf>
    <xf numFmtId="0" fontId="29" fillId="0" borderId="2" xfId="0" applyFont="1" applyBorder="1" applyAlignment="1">
      <alignment vertical="center"/>
    </xf>
    <xf numFmtId="0" fontId="17" fillId="0" borderId="0" xfId="0" applyFont="1" applyAlignment="1">
      <alignment wrapText="1"/>
    </xf>
    <xf numFmtId="0" fontId="3" fillId="0" borderId="0" xfId="0" applyFont="1" applyAlignment="1">
      <alignment horizontal="right" vertical="center" wrapText="1"/>
    </xf>
    <xf numFmtId="1" fontId="14" fillId="0" borderId="10" xfId="0" applyNumberFormat="1" applyFont="1" applyBorder="1" applyAlignment="1">
      <alignment horizontal="center" vertical="center" wrapText="1"/>
    </xf>
    <xf numFmtId="44" fontId="14" fillId="0" borderId="10" xfId="0" applyNumberFormat="1" applyFont="1" applyBorder="1" applyAlignment="1">
      <alignment horizontal="center" vertical="center" wrapText="1"/>
    </xf>
    <xf numFmtId="165" fontId="16" fillId="0" borderId="10" xfId="1" applyNumberFormat="1" applyFont="1" applyBorder="1" applyAlignment="1">
      <alignment horizontal="center" vertical="center" wrapText="1"/>
    </xf>
    <xf numFmtId="169" fontId="16" fillId="0" borderId="11" xfId="1" applyNumberFormat="1" applyFont="1" applyBorder="1" applyAlignment="1">
      <alignment horizontal="center" vertical="center" wrapText="1"/>
    </xf>
    <xf numFmtId="1" fontId="31" fillId="0" borderId="2" xfId="0" applyNumberFormat="1" applyFont="1" applyBorder="1" applyAlignment="1">
      <alignment horizontal="center" vertical="center"/>
    </xf>
    <xf numFmtId="169" fontId="20" fillId="0" borderId="9" xfId="0" applyNumberFormat="1" applyFont="1" applyBorder="1" applyAlignment="1">
      <alignment vertical="center"/>
    </xf>
    <xf numFmtId="0" fontId="17" fillId="0" borderId="0" xfId="0" applyFont="1"/>
    <xf numFmtId="0" fontId="4" fillId="0" borderId="2" xfId="0" applyFont="1" applyBorder="1" applyAlignment="1">
      <alignment horizontal="right" vertical="justify" wrapText="1"/>
    </xf>
    <xf numFmtId="0" fontId="29" fillId="0" borderId="5" xfId="0" applyFont="1" applyBorder="1" applyAlignment="1">
      <alignment vertical="center"/>
    </xf>
    <xf numFmtId="0" fontId="17" fillId="0" borderId="1" xfId="0" applyFont="1" applyBorder="1"/>
    <xf numFmtId="0" fontId="32" fillId="2" borderId="0" xfId="0" applyFont="1" applyFill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33" fillId="2" borderId="0" xfId="0" applyFont="1" applyFill="1" applyAlignment="1">
      <alignment horizontal="left" vertical="center" wrapText="1"/>
    </xf>
    <xf numFmtId="0" fontId="33" fillId="2" borderId="2" xfId="0" applyFont="1" applyFill="1" applyBorder="1" applyAlignment="1">
      <alignment horizontal="left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 vertical="center" wrapText="1"/>
    </xf>
    <xf numFmtId="0" fontId="34" fillId="2" borderId="0" xfId="22" applyFont="1" applyFill="1" applyAlignment="1" applyProtection="1">
      <alignment horizontal="center" vertical="center"/>
      <protection locked="0"/>
    </xf>
    <xf numFmtId="0" fontId="34" fillId="2" borderId="0" xfId="22" applyFont="1" applyFill="1" applyAlignment="1">
      <alignment horizontal="center" vertical="center"/>
    </xf>
  </cellXfs>
  <cellStyles count="23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Milliers 2" xfId="17" xr:uid="{FDF1C534-860A-4A98-A437-94C56327B939}"/>
    <cellStyle name="Milliers 3" xfId="14" xr:uid="{BA51A1E3-4409-46AB-A44D-7A6708CCD347}"/>
    <cellStyle name="Monétaire" xfId="21" builtinId="4"/>
    <cellStyle name="Monétaire 2" xfId="18" xr:uid="{FC55280C-79DA-4890-8D87-CB2F107D0C9B}"/>
    <cellStyle name="Monétaire 3" xfId="19" xr:uid="{11072B05-5F81-4913-8E28-E18DD26E0EC6}"/>
    <cellStyle name="Monétaire 4" xfId="20" xr:uid="{2FE41C62-6AFC-4AC4-97F8-BC3ABDEC37C6}"/>
    <cellStyle name="Normal" xfId="0" builtinId="0"/>
    <cellStyle name="Normal 2" xfId="2" xr:uid="{00000000-0005-0000-0000-000004000000}"/>
    <cellStyle name="Normal 2 2" xfId="16" xr:uid="{C0268ACA-7EF5-4ED8-99DD-562D364F7873}"/>
    <cellStyle name="Normal 3" xfId="13" xr:uid="{6125E7D0-B874-410F-98C4-E3FBB9BF111B}"/>
    <cellStyle name="Normal_RECAP" xfId="22" xr:uid="{75EC8F88-B5C6-483D-8EB7-E1A4BAB27AD4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1%20-%20AFFAIRES\16157_CUS%20HABITAT%20CITE%20DOLLFUS\06_PRO%20DCE\03_DPGF\DPGF%20REV%2002\DPGF%20Rev%2002\VEROU%2098%20LGTS%20DOLLFUS%20-%20DPGF%20LOT%2002%20DESAMIANTAGE-R&#233;v2.xlsx" TargetMode="External"/><Relationship Id="rId1" Type="http://schemas.openxmlformats.org/officeDocument/2006/relationships/externalLinkPath" Target="/01%20-%20AFFAIRES/16157_CUS%20HABITAT%20CITE%20DOLLFUS/06_PRO%20DCE/03_DPGF/DPGF%20REV%2002/DPGF%20Rev%2002/VEROU%2098%20LGTS%20DOLLFUS%20-%20DPGF%20LOT%2002%20DESAMIANTAGE-R&#233;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dre Q"/>
      <sheetName val="RECAP"/>
    </sheetNames>
    <sheetDataSet>
      <sheetData sheetId="0">
        <row r="8">
          <cell r="A8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CE25A-401E-4DA2-9F31-195CDE791015}">
  <dimension ref="A1:I81"/>
  <sheetViews>
    <sheetView tabSelected="1" view="pageLayout" topLeftCell="A46" zoomScaleNormal="100" zoomScaleSheetLayoutView="100" workbookViewId="0">
      <selection activeCell="D6" sqref="D6"/>
    </sheetView>
  </sheetViews>
  <sheetFormatPr baseColWidth="10" defaultRowHeight="11.25"/>
  <cols>
    <col min="1" max="1" width="4.7109375" style="71" customWidth="1"/>
    <col min="2" max="2" width="47.5703125" style="5" customWidth="1"/>
    <col min="3" max="3" width="6.140625" style="11" customWidth="1"/>
    <col min="4" max="4" width="8.7109375" style="14" bestFit="1" customWidth="1"/>
    <col min="5" max="5" width="9" style="7" customWidth="1"/>
    <col min="6" max="6" width="13.42578125" style="12" customWidth="1"/>
    <col min="7" max="7" width="7.85546875" style="3" customWidth="1"/>
    <col min="8" max="8" width="7.7109375" style="3" bestFit="1" customWidth="1"/>
    <col min="9" max="16384" width="11.42578125" style="3"/>
  </cols>
  <sheetData>
    <row r="1" spans="1:9" s="1" customFormat="1" ht="21" customHeight="1">
      <c r="A1" s="112" t="s">
        <v>62</v>
      </c>
      <c r="B1" s="112"/>
      <c r="C1" s="112"/>
      <c r="D1" s="112"/>
      <c r="E1" s="112"/>
      <c r="F1" s="112"/>
      <c r="G1" s="9"/>
      <c r="H1" s="9"/>
      <c r="I1" s="10"/>
    </row>
    <row r="2" spans="1:9" ht="12">
      <c r="A2" s="113" t="s">
        <v>0</v>
      </c>
      <c r="B2" s="114"/>
      <c r="C2" s="102" t="s">
        <v>1</v>
      </c>
      <c r="D2" s="103" t="s">
        <v>2</v>
      </c>
      <c r="E2" s="104" t="s">
        <v>3</v>
      </c>
      <c r="F2" s="105" t="s">
        <v>4</v>
      </c>
    </row>
    <row r="3" spans="1:9" ht="13.5" customHeight="1">
      <c r="A3" s="115" t="s">
        <v>22</v>
      </c>
      <c r="B3" s="116"/>
      <c r="C3" s="2"/>
      <c r="D3" s="6"/>
      <c r="E3" s="60"/>
      <c r="F3" s="8"/>
    </row>
    <row r="4" spans="1:9" s="1" customFormat="1" ht="15.75">
      <c r="A4" s="97">
        <v>1</v>
      </c>
      <c r="B4" s="91" t="s">
        <v>33</v>
      </c>
      <c r="C4" s="2"/>
      <c r="D4" s="6"/>
      <c r="E4" s="60"/>
      <c r="F4" s="92"/>
      <c r="G4" s="9"/>
      <c r="H4" s="9"/>
      <c r="I4" s="10"/>
    </row>
    <row r="5" spans="1:9" s="1" customFormat="1" ht="15.75">
      <c r="A5" s="80">
        <v>1.1000000000000001</v>
      </c>
      <c r="B5" s="17" t="s">
        <v>34</v>
      </c>
      <c r="C5" s="2" t="s">
        <v>35</v>
      </c>
      <c r="D5" s="6">
        <v>1</v>
      </c>
      <c r="E5" s="60"/>
      <c r="F5" s="92" t="s">
        <v>36</v>
      </c>
      <c r="G5" s="9"/>
      <c r="H5" s="9"/>
      <c r="I5" s="10"/>
    </row>
    <row r="6" spans="1:9" s="1" customFormat="1" ht="15.75">
      <c r="A6" s="61"/>
      <c r="B6" s="93"/>
      <c r="C6" s="2"/>
      <c r="D6" s="6"/>
      <c r="E6" s="94"/>
      <c r="F6" s="95"/>
      <c r="G6" s="9"/>
      <c r="H6" s="9"/>
      <c r="I6" s="10"/>
    </row>
    <row r="7" spans="1:9" s="1" customFormat="1" ht="15.75">
      <c r="A7" s="80">
        <v>1.2</v>
      </c>
      <c r="B7" s="17" t="s">
        <v>37</v>
      </c>
      <c r="C7" s="2" t="s">
        <v>35</v>
      </c>
      <c r="D7" s="6">
        <v>1</v>
      </c>
      <c r="E7" s="94"/>
      <c r="F7" s="95">
        <f>E7*D7</f>
        <v>0</v>
      </c>
      <c r="G7" s="9"/>
      <c r="H7" s="9"/>
      <c r="I7" s="10"/>
    </row>
    <row r="8" spans="1:9" s="1" customFormat="1" ht="15.75">
      <c r="A8" s="61"/>
      <c r="B8" s="96"/>
      <c r="C8" s="2"/>
      <c r="D8" s="6"/>
      <c r="E8" s="94"/>
      <c r="F8" s="95"/>
      <c r="G8" s="9"/>
      <c r="H8" s="9"/>
      <c r="I8" s="10"/>
    </row>
    <row r="9" spans="1:9" s="1" customFormat="1" ht="16.5" thickBot="1">
      <c r="A9" s="80">
        <v>1.3</v>
      </c>
      <c r="B9" s="17" t="s">
        <v>39</v>
      </c>
      <c r="C9" s="2" t="s">
        <v>35</v>
      </c>
      <c r="D9" s="6">
        <v>1</v>
      </c>
      <c r="E9" s="94"/>
      <c r="F9" s="95">
        <f>E9*D9</f>
        <v>0</v>
      </c>
      <c r="G9" s="9"/>
      <c r="H9" s="9"/>
      <c r="I9" s="10"/>
    </row>
    <row r="10" spans="1:9" s="24" customFormat="1" ht="15" thickTop="1" thickBot="1">
      <c r="A10" s="61"/>
      <c r="B10" s="64" t="s">
        <v>49</v>
      </c>
      <c r="C10" s="82"/>
      <c r="D10" s="82"/>
      <c r="E10" s="83"/>
      <c r="F10" s="107">
        <f>F9+F7</f>
        <v>0</v>
      </c>
    </row>
    <row r="11" spans="1:9" s="1" customFormat="1" ht="15.75">
      <c r="A11" s="61"/>
      <c r="B11" s="96"/>
      <c r="C11" s="2"/>
      <c r="D11" s="6"/>
      <c r="E11" s="94"/>
      <c r="F11" s="95"/>
      <c r="G11" s="9"/>
      <c r="H11" s="9"/>
      <c r="I11" s="10"/>
    </row>
    <row r="12" spans="1:9" s="1" customFormat="1" ht="16.5" thickBot="1">
      <c r="A12" s="74">
        <v>2</v>
      </c>
      <c r="B12" s="16" t="s">
        <v>47</v>
      </c>
      <c r="C12" s="72" t="s">
        <v>23</v>
      </c>
      <c r="D12" s="73">
        <f>58+22+16</f>
        <v>96</v>
      </c>
      <c r="E12" s="60"/>
      <c r="F12" s="95">
        <f>E12*D12</f>
        <v>0</v>
      </c>
      <c r="G12" s="9"/>
      <c r="H12" s="9"/>
      <c r="I12" s="10"/>
    </row>
    <row r="13" spans="1:9" s="24" customFormat="1" ht="15" thickTop="1" thickBot="1">
      <c r="A13" s="61"/>
      <c r="B13" s="64" t="s">
        <v>27</v>
      </c>
      <c r="C13" s="82"/>
      <c r="D13" s="82"/>
      <c r="E13" s="83"/>
      <c r="F13" s="107">
        <f>F12</f>
        <v>0</v>
      </c>
    </row>
    <row r="14" spans="1:9" s="24" customFormat="1" ht="15.75">
      <c r="A14" s="70"/>
      <c r="B14" s="64"/>
      <c r="C14" s="72"/>
      <c r="D14" s="75"/>
      <c r="E14" s="62"/>
      <c r="F14" s="8"/>
    </row>
    <row r="15" spans="1:9" s="1" customFormat="1" ht="16.5" thickBot="1">
      <c r="A15" s="74">
        <v>3</v>
      </c>
      <c r="B15" s="16" t="s">
        <v>60</v>
      </c>
      <c r="C15" s="72" t="s">
        <v>5</v>
      </c>
      <c r="D15" s="73">
        <v>1</v>
      </c>
      <c r="E15" s="60"/>
      <c r="F15" s="95">
        <f>E15*D15</f>
        <v>0</v>
      </c>
      <c r="G15" s="9"/>
      <c r="H15" s="9"/>
      <c r="I15" s="10"/>
    </row>
    <row r="16" spans="1:9" s="24" customFormat="1" ht="15" thickTop="1" thickBot="1">
      <c r="A16" s="70"/>
      <c r="B16" s="64" t="s">
        <v>42</v>
      </c>
      <c r="C16" s="82"/>
      <c r="D16" s="82"/>
      <c r="E16" s="83"/>
      <c r="F16" s="107">
        <f>F15</f>
        <v>0</v>
      </c>
    </row>
    <row r="17" spans="1:9" s="24" customFormat="1" ht="13.5">
      <c r="A17" s="70"/>
      <c r="B17" s="64"/>
      <c r="C17" s="98"/>
      <c r="D17" s="99"/>
      <c r="E17" s="65"/>
      <c r="F17" s="66"/>
    </row>
    <row r="18" spans="1:9" s="24" customFormat="1" ht="26.25" thickBot="1">
      <c r="A18" s="70">
        <v>4</v>
      </c>
      <c r="B18" s="100" t="s">
        <v>61</v>
      </c>
      <c r="C18" s="72" t="s">
        <v>23</v>
      </c>
      <c r="D18" s="73">
        <f>1.5*2.42+1</f>
        <v>4.63</v>
      </c>
      <c r="E18" s="65"/>
      <c r="F18" s="95">
        <f>E18*D18</f>
        <v>0</v>
      </c>
    </row>
    <row r="19" spans="1:9" s="24" customFormat="1" ht="15" thickTop="1" thickBot="1">
      <c r="A19" s="77"/>
      <c r="B19" s="64" t="s">
        <v>28</v>
      </c>
      <c r="C19" s="82"/>
      <c r="D19" s="82"/>
      <c r="E19" s="83"/>
      <c r="F19" s="107">
        <f>F18</f>
        <v>0</v>
      </c>
    </row>
    <row r="20" spans="1:9" s="24" customFormat="1" ht="13.5">
      <c r="A20" s="70"/>
      <c r="B20" s="100"/>
      <c r="C20" s="98"/>
      <c r="D20" s="99"/>
      <c r="E20" s="65"/>
      <c r="F20" s="66"/>
    </row>
    <row r="21" spans="1:9" s="1" customFormat="1" ht="16.5" thickBot="1">
      <c r="A21" s="74">
        <v>5</v>
      </c>
      <c r="B21" s="16" t="s">
        <v>7</v>
      </c>
      <c r="C21" s="72" t="s">
        <v>5</v>
      </c>
      <c r="D21" s="73">
        <v>1</v>
      </c>
      <c r="E21" s="62"/>
      <c r="F21" s="95">
        <f>E21*D21</f>
        <v>0</v>
      </c>
      <c r="G21" s="9"/>
      <c r="H21" s="9"/>
      <c r="I21" s="10"/>
    </row>
    <row r="22" spans="1:9" s="24" customFormat="1" ht="15" thickTop="1" thickBot="1">
      <c r="A22" s="77"/>
      <c r="B22" s="64" t="s">
        <v>28</v>
      </c>
      <c r="C22" s="82"/>
      <c r="D22" s="82"/>
      <c r="E22" s="83"/>
      <c r="F22" s="107">
        <f>F21</f>
        <v>0</v>
      </c>
    </row>
    <row r="23" spans="1:9" s="24" customFormat="1" ht="12.75">
      <c r="A23" s="77"/>
      <c r="B23" s="64"/>
      <c r="C23" s="78"/>
      <c r="D23" s="81"/>
      <c r="E23" s="65"/>
      <c r="F23" s="63"/>
    </row>
    <row r="24" spans="1:9" s="24" customFormat="1" ht="12.75">
      <c r="A24" s="77">
        <v>6</v>
      </c>
      <c r="B24" s="15" t="s">
        <v>40</v>
      </c>
      <c r="C24" s="72"/>
      <c r="D24" s="81"/>
      <c r="E24" s="65"/>
      <c r="F24" s="66"/>
    </row>
    <row r="25" spans="1:9" s="24" customFormat="1" ht="12.75">
      <c r="A25" s="77"/>
      <c r="C25" s="72"/>
      <c r="D25" s="81"/>
      <c r="E25" s="65"/>
      <c r="F25" s="66"/>
    </row>
    <row r="26" spans="1:9" s="24" customFormat="1" ht="12.75">
      <c r="A26" s="80">
        <v>6.1</v>
      </c>
      <c r="B26" s="15" t="s">
        <v>41</v>
      </c>
      <c r="C26" s="72" t="s">
        <v>6</v>
      </c>
      <c r="D26" s="81">
        <v>12</v>
      </c>
      <c r="E26" s="65"/>
      <c r="F26" s="95">
        <f>E26*D26</f>
        <v>0</v>
      </c>
    </row>
    <row r="27" spans="1:9" s="24" customFormat="1" ht="13.5" thickBot="1">
      <c r="A27" s="80">
        <v>6.2</v>
      </c>
      <c r="B27" s="15" t="s">
        <v>44</v>
      </c>
      <c r="C27" s="72" t="s">
        <v>6</v>
      </c>
      <c r="D27" s="106">
        <f>54+16+(13.32+8.25)*2</f>
        <v>113.14</v>
      </c>
      <c r="E27" s="65"/>
      <c r="F27" s="95">
        <f>E27*D27</f>
        <v>0</v>
      </c>
    </row>
    <row r="28" spans="1:9" s="24" customFormat="1" ht="15" thickTop="1" thickBot="1">
      <c r="A28" s="70"/>
      <c r="B28" s="64" t="s">
        <v>26</v>
      </c>
      <c r="C28" s="82"/>
      <c r="D28" s="82"/>
      <c r="E28" s="83"/>
      <c r="F28" s="107">
        <f>F27+F26</f>
        <v>0</v>
      </c>
    </row>
    <row r="29" spans="1:9" s="1" customFormat="1" ht="15.75">
      <c r="A29" s="77">
        <v>7</v>
      </c>
      <c r="B29" s="16" t="s">
        <v>43</v>
      </c>
      <c r="C29" s="72"/>
      <c r="D29" s="81"/>
      <c r="E29" s="62"/>
      <c r="F29" s="63"/>
      <c r="G29" s="9"/>
      <c r="H29" s="9"/>
      <c r="I29" s="10"/>
    </row>
    <row r="30" spans="1:9" s="1" customFormat="1" ht="15.75">
      <c r="A30" s="77"/>
      <c r="B30" s="16"/>
      <c r="C30" s="72"/>
      <c r="D30" s="73"/>
      <c r="E30" s="62"/>
      <c r="F30" s="63"/>
      <c r="G30" s="9"/>
      <c r="H30" s="9"/>
      <c r="I30" s="10"/>
    </row>
    <row r="31" spans="1:9" s="1" customFormat="1" ht="15.75">
      <c r="A31" s="80">
        <v>7.1</v>
      </c>
      <c r="B31" s="16" t="s">
        <v>50</v>
      </c>
      <c r="C31" s="72" t="s">
        <v>5</v>
      </c>
      <c r="D31" s="73">
        <v>1</v>
      </c>
      <c r="E31" s="62"/>
      <c r="F31" s="95">
        <f>E31*D31</f>
        <v>0</v>
      </c>
      <c r="G31" s="9"/>
      <c r="H31" s="9"/>
      <c r="I31" s="10"/>
    </row>
    <row r="32" spans="1:9" s="1" customFormat="1" ht="16.5" thickBot="1">
      <c r="A32" s="80">
        <v>7.2</v>
      </c>
      <c r="B32" s="76" t="s">
        <v>25</v>
      </c>
      <c r="C32" s="72" t="s">
        <v>5</v>
      </c>
      <c r="D32" s="6">
        <v>1</v>
      </c>
      <c r="E32" s="62"/>
      <c r="F32" s="95">
        <f>E32*D32</f>
        <v>0</v>
      </c>
      <c r="G32" s="9"/>
      <c r="H32" s="9"/>
      <c r="I32" s="10"/>
    </row>
    <row r="33" spans="1:9" s="24" customFormat="1" ht="15" thickTop="1" thickBot="1">
      <c r="A33" s="70"/>
      <c r="B33" s="64" t="s">
        <v>51</v>
      </c>
      <c r="C33" s="82"/>
      <c r="D33" s="82"/>
      <c r="E33" s="83"/>
      <c r="F33" s="107">
        <f>F32+F31</f>
        <v>0</v>
      </c>
    </row>
    <row r="34" spans="1:9" s="1" customFormat="1" ht="15.75">
      <c r="A34" s="77">
        <v>8</v>
      </c>
      <c r="B34" s="17" t="s">
        <v>45</v>
      </c>
      <c r="C34" s="72"/>
      <c r="D34" s="73"/>
      <c r="E34" s="62"/>
      <c r="F34" s="63"/>
      <c r="G34" s="9"/>
      <c r="H34" s="9"/>
      <c r="I34" s="10"/>
    </row>
    <row r="35" spans="1:9" s="1" customFormat="1" ht="15.75">
      <c r="A35" s="77"/>
      <c r="B35" s="17"/>
      <c r="C35" s="72"/>
      <c r="D35" s="73"/>
      <c r="E35" s="62"/>
      <c r="F35" s="63"/>
      <c r="G35" s="9"/>
      <c r="H35" s="9"/>
      <c r="I35" s="10"/>
    </row>
    <row r="36" spans="1:9" s="1" customFormat="1" ht="15.75">
      <c r="A36" s="80">
        <v>8.1</v>
      </c>
      <c r="B36" s="76" t="s">
        <v>24</v>
      </c>
      <c r="C36" s="72" t="s">
        <v>6</v>
      </c>
      <c r="D36" s="73">
        <f>(28*2.5+10)*0.3</f>
        <v>24</v>
      </c>
      <c r="E36" s="62"/>
      <c r="F36" s="95">
        <f>E36*D36</f>
        <v>0</v>
      </c>
      <c r="G36" s="9"/>
      <c r="H36" s="9"/>
      <c r="I36" s="10"/>
    </row>
    <row r="37" spans="1:9" s="1" customFormat="1" ht="15.75">
      <c r="A37" s="80"/>
      <c r="B37" s="101" t="s">
        <v>55</v>
      </c>
      <c r="C37" s="72"/>
      <c r="D37" s="73"/>
      <c r="E37" s="62"/>
      <c r="F37" s="63"/>
      <c r="G37" s="9"/>
      <c r="H37" s="9"/>
      <c r="I37" s="10"/>
    </row>
    <row r="38" spans="1:9" s="1" customFormat="1" ht="15.75">
      <c r="A38" s="80">
        <v>8.1999999999999993</v>
      </c>
      <c r="B38" s="17" t="s">
        <v>29</v>
      </c>
      <c r="C38" s="72" t="s">
        <v>5</v>
      </c>
      <c r="D38" s="73">
        <v>2</v>
      </c>
      <c r="E38" s="62"/>
      <c r="F38" s="95">
        <f>E38*D38</f>
        <v>0</v>
      </c>
      <c r="G38" s="9"/>
      <c r="H38" s="9"/>
      <c r="I38" s="10"/>
    </row>
    <row r="39" spans="1:9" s="1" customFormat="1" ht="15.75">
      <c r="A39" s="80"/>
      <c r="B39" s="17"/>
      <c r="C39" s="72"/>
      <c r="D39" s="73"/>
      <c r="E39" s="62"/>
      <c r="F39" s="63"/>
      <c r="G39" s="9"/>
      <c r="H39" s="9"/>
      <c r="I39" s="10"/>
    </row>
    <row r="40" spans="1:9" s="1" customFormat="1" ht="15.75">
      <c r="A40" s="80">
        <v>8.3000000000000007</v>
      </c>
      <c r="B40" s="17" t="s">
        <v>53</v>
      </c>
      <c r="C40" s="72" t="s">
        <v>23</v>
      </c>
      <c r="D40" s="73">
        <f>402*0.1</f>
        <v>40.200000000000003</v>
      </c>
      <c r="E40" s="62"/>
      <c r="F40" s="95">
        <f>E40*D40</f>
        <v>0</v>
      </c>
      <c r="G40" s="9"/>
      <c r="H40" s="9"/>
      <c r="I40" s="10"/>
    </row>
    <row r="41" spans="1:9" s="1" customFormat="1" ht="15.75">
      <c r="A41" s="80"/>
      <c r="B41" s="101" t="s">
        <v>54</v>
      </c>
      <c r="C41" s="72"/>
      <c r="D41" s="73"/>
      <c r="E41" s="62"/>
      <c r="F41" s="63"/>
      <c r="G41" s="9"/>
      <c r="H41" s="9"/>
      <c r="I41" s="10"/>
    </row>
    <row r="42" spans="1:9" s="1" customFormat="1" ht="16.5" thickBot="1">
      <c r="A42" s="80">
        <v>8.4</v>
      </c>
      <c r="B42" s="17" t="s">
        <v>56</v>
      </c>
      <c r="C42" s="72" t="s">
        <v>32</v>
      </c>
      <c r="D42" s="73">
        <v>4</v>
      </c>
      <c r="E42" s="62"/>
      <c r="F42" s="95">
        <f>E42*D42</f>
        <v>0</v>
      </c>
      <c r="G42" s="9"/>
      <c r="H42" s="9"/>
      <c r="I42" s="10"/>
    </row>
    <row r="43" spans="1:9" s="24" customFormat="1" ht="15" thickTop="1" thickBot="1">
      <c r="A43" s="70"/>
      <c r="B43" s="64" t="s">
        <v>30</v>
      </c>
      <c r="C43" s="82"/>
      <c r="D43" s="82"/>
      <c r="E43" s="83"/>
      <c r="F43" s="107">
        <f>F42+F40+F38+F36</f>
        <v>0</v>
      </c>
    </row>
    <row r="44" spans="1:9" s="24" customFormat="1" ht="15.75">
      <c r="A44" s="70"/>
      <c r="B44" s="64"/>
      <c r="C44" s="72"/>
      <c r="D44" s="73"/>
      <c r="E44" s="62"/>
      <c r="F44" s="63"/>
    </row>
    <row r="45" spans="1:9" ht="13.5" thickBot="1">
      <c r="A45" s="69">
        <v>9</v>
      </c>
      <c r="B45" s="17" t="s">
        <v>48</v>
      </c>
      <c r="C45" s="72" t="s">
        <v>5</v>
      </c>
      <c r="D45" s="73">
        <f>0.8*100</f>
        <v>80</v>
      </c>
      <c r="F45" s="95">
        <f>E45*D45</f>
        <v>0</v>
      </c>
    </row>
    <row r="46" spans="1:9" s="24" customFormat="1" ht="15" thickTop="1" thickBot="1">
      <c r="A46" s="70"/>
      <c r="B46" s="64" t="s">
        <v>31</v>
      </c>
      <c r="C46" s="82"/>
      <c r="D46" s="82"/>
      <c r="E46" s="83"/>
      <c r="F46" s="107">
        <f>F45</f>
        <v>0</v>
      </c>
    </row>
    <row r="47" spans="1:9">
      <c r="B47" s="4"/>
      <c r="C47" s="2"/>
      <c r="D47" s="13"/>
      <c r="F47" s="67"/>
    </row>
    <row r="48" spans="1:9" ht="12.75">
      <c r="A48" s="69">
        <v>10</v>
      </c>
      <c r="B48" s="17" t="s">
        <v>46</v>
      </c>
      <c r="C48" s="2"/>
      <c r="D48" s="13"/>
      <c r="F48" s="67"/>
    </row>
    <row r="49" spans="1:6">
      <c r="B49" s="4"/>
      <c r="C49" s="2"/>
      <c r="D49" s="13"/>
      <c r="F49" s="67"/>
    </row>
    <row r="50" spans="1:6" ht="12.75">
      <c r="A50" s="79">
        <v>10.1</v>
      </c>
      <c r="B50" s="76" t="s">
        <v>59</v>
      </c>
      <c r="C50" s="72" t="s">
        <v>32</v>
      </c>
      <c r="D50" s="6">
        <v>6</v>
      </c>
      <c r="F50" s="95">
        <f>E50*D50</f>
        <v>0</v>
      </c>
    </row>
    <row r="51" spans="1:6" ht="13.5" thickBot="1">
      <c r="A51" s="79">
        <v>10.199999999999999</v>
      </c>
      <c r="B51" s="76" t="s">
        <v>38</v>
      </c>
      <c r="C51" s="72" t="s">
        <v>32</v>
      </c>
      <c r="D51" s="6">
        <v>4</v>
      </c>
      <c r="F51" s="95">
        <f>E51*D51</f>
        <v>0</v>
      </c>
    </row>
    <row r="52" spans="1:6" ht="15" thickTop="1" thickBot="1">
      <c r="B52" s="84" t="s">
        <v>52</v>
      </c>
      <c r="C52" s="82"/>
      <c r="D52" s="82"/>
      <c r="E52" s="83"/>
      <c r="F52" s="107">
        <f>F51+F50</f>
        <v>0</v>
      </c>
    </row>
    <row r="53" spans="1:6">
      <c r="A53" s="69"/>
      <c r="B53" s="68"/>
      <c r="D53" s="13"/>
      <c r="F53" s="67"/>
    </row>
    <row r="54" spans="1:6" ht="13.5" thickBot="1">
      <c r="A54" s="69">
        <v>11</v>
      </c>
      <c r="B54" s="17" t="s">
        <v>57</v>
      </c>
      <c r="C54" s="72" t="s">
        <v>5</v>
      </c>
      <c r="D54" s="6">
        <v>1</v>
      </c>
      <c r="F54" s="95">
        <f>E54*D54</f>
        <v>0</v>
      </c>
    </row>
    <row r="55" spans="1:6" ht="15" thickTop="1" thickBot="1">
      <c r="A55" s="69"/>
      <c r="B55" s="109" t="s">
        <v>58</v>
      </c>
      <c r="C55" s="82"/>
      <c r="D55" s="82"/>
      <c r="E55" s="83"/>
      <c r="F55" s="107">
        <f>F54</f>
        <v>0</v>
      </c>
    </row>
    <row r="56" spans="1:6">
      <c r="A56" s="69"/>
      <c r="B56" s="4"/>
      <c r="D56" s="13"/>
      <c r="F56" s="67"/>
    </row>
    <row r="57" spans="1:6" ht="13.5" thickBot="1">
      <c r="A57" s="69">
        <v>12</v>
      </c>
      <c r="B57" s="111" t="s">
        <v>63</v>
      </c>
      <c r="C57" s="11" t="s">
        <v>65</v>
      </c>
      <c r="D57" s="6">
        <v>1</v>
      </c>
      <c r="F57" s="95">
        <f>E57*D57</f>
        <v>0</v>
      </c>
    </row>
    <row r="58" spans="1:6" ht="15" thickTop="1" thickBot="1">
      <c r="A58" s="69"/>
      <c r="B58" s="84" t="s">
        <v>64</v>
      </c>
      <c r="C58" s="110"/>
      <c r="D58" s="82"/>
      <c r="E58" s="83"/>
      <c r="F58" s="107">
        <f>F57</f>
        <v>0</v>
      </c>
    </row>
    <row r="59" spans="1:6">
      <c r="B59" s="3"/>
      <c r="C59" s="3"/>
      <c r="D59" s="3"/>
      <c r="E59" s="3"/>
      <c r="F59" s="3"/>
    </row>
    <row r="60" spans="1:6">
      <c r="B60" s="4"/>
      <c r="D60" s="13"/>
      <c r="F60" s="67"/>
    </row>
    <row r="61" spans="1:6">
      <c r="B61" s="4"/>
      <c r="D61" s="13"/>
      <c r="F61" s="67"/>
    </row>
    <row r="62" spans="1:6">
      <c r="B62" s="4"/>
      <c r="D62" s="13"/>
      <c r="F62" s="67"/>
    </row>
    <row r="63" spans="1:6">
      <c r="B63" s="4"/>
      <c r="D63" s="13"/>
      <c r="F63" s="67"/>
    </row>
    <row r="64" spans="1:6">
      <c r="B64" s="4"/>
      <c r="D64" s="13"/>
      <c r="F64" s="67"/>
    </row>
    <row r="65" spans="1:6">
      <c r="B65" s="4"/>
      <c r="D65" s="13"/>
      <c r="F65" s="67"/>
    </row>
    <row r="66" spans="1:6">
      <c r="B66" s="4"/>
      <c r="D66" s="13"/>
      <c r="F66" s="67"/>
    </row>
    <row r="67" spans="1:6">
      <c r="B67" s="4"/>
      <c r="D67" s="13"/>
      <c r="F67" s="67"/>
    </row>
    <row r="68" spans="1:6">
      <c r="B68" s="4"/>
      <c r="D68" s="13"/>
      <c r="F68" s="67"/>
    </row>
    <row r="69" spans="1:6">
      <c r="B69" s="4"/>
      <c r="D69" s="13"/>
      <c r="F69" s="67"/>
    </row>
    <row r="70" spans="1:6">
      <c r="B70" s="4"/>
      <c r="D70" s="13"/>
      <c r="F70" s="67"/>
    </row>
    <row r="71" spans="1:6">
      <c r="B71" s="4"/>
      <c r="D71" s="13"/>
      <c r="F71" s="67"/>
    </row>
    <row r="72" spans="1:6">
      <c r="B72" s="4"/>
      <c r="D72" s="13"/>
      <c r="F72" s="67"/>
    </row>
    <row r="73" spans="1:6">
      <c r="B73" s="4"/>
      <c r="D73" s="13"/>
      <c r="F73" s="67"/>
    </row>
    <row r="74" spans="1:6">
      <c r="B74" s="4"/>
      <c r="D74" s="13"/>
      <c r="F74" s="67"/>
    </row>
    <row r="75" spans="1:6">
      <c r="B75" s="4"/>
      <c r="D75" s="13"/>
      <c r="F75" s="67"/>
    </row>
    <row r="76" spans="1:6">
      <c r="B76" s="4"/>
      <c r="D76" s="13"/>
      <c r="F76" s="67"/>
    </row>
    <row r="77" spans="1:6">
      <c r="B77" s="4"/>
      <c r="D77" s="13"/>
      <c r="F77" s="67"/>
    </row>
    <row r="78" spans="1:6">
      <c r="B78" s="4"/>
      <c r="D78" s="13"/>
      <c r="F78" s="67"/>
    </row>
    <row r="79" spans="1:6">
      <c r="A79" s="69"/>
      <c r="B79" s="68"/>
      <c r="D79" s="13"/>
      <c r="F79" s="67"/>
    </row>
    <row r="80" spans="1:6">
      <c r="A80" s="69"/>
      <c r="B80" s="68"/>
      <c r="D80" s="13"/>
      <c r="F80" s="67"/>
    </row>
    <row r="81" spans="1:6">
      <c r="A81" s="69"/>
      <c r="B81" s="68"/>
      <c r="D81" s="13"/>
      <c r="F81" s="67"/>
    </row>
  </sheetData>
  <mergeCells count="3">
    <mergeCell ref="A1:F1"/>
    <mergeCell ref="A2:B2"/>
    <mergeCell ref="A3:B3"/>
  </mergeCells>
  <pageMargins left="0.70866141732283472" right="0.70866141732283472" top="0.74803149606299213" bottom="0.74803149606299213" header="0.31496062992125984" footer="0.31496062992125984"/>
  <pageSetup paperSize="9" scale="84" orientation="portrait" verticalDpi="1200" r:id="rId1"/>
  <headerFooter>
    <oddHeader>&amp;L&amp;8MISE EN ACCESSIBILITE ET  RENOVATION DES SALLES D'AUDIENCE ET DU HALL D'ENTREE  
AU TRIBUNAL JUDICIAIRE DE MULHOUSE  SITE ATHENA
44 AVENUE ROBERT SCHUMAN  68100 MULHOUSE&amp;RPRO &amp; DCE Ind ice 0
LOT 04 MENUIS INT BOIS</oddHeader>
  </headerFooter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C7C11-B3CF-4336-9CBA-CB8420BB68E1}">
  <dimension ref="A3:G58"/>
  <sheetViews>
    <sheetView workbookViewId="0">
      <selection activeCell="F30" sqref="F30"/>
    </sheetView>
  </sheetViews>
  <sheetFormatPr baseColWidth="10" defaultColWidth="10.7109375" defaultRowHeight="12.75"/>
  <cols>
    <col min="1" max="1" width="2" style="18" customWidth="1"/>
    <col min="2" max="2" width="8.140625" style="19" customWidth="1"/>
    <col min="3" max="3" width="52" style="20" customWidth="1"/>
    <col min="4" max="4" width="7.5703125" style="21" customWidth="1"/>
    <col min="5" max="5" width="14" style="22" customWidth="1"/>
    <col min="6" max="16384" width="10.7109375" style="23"/>
  </cols>
  <sheetData>
    <row r="3" spans="1:6" s="24" customFormat="1" ht="15.75" customHeight="1">
      <c r="A3" s="117" t="s">
        <v>62</v>
      </c>
      <c r="B3" s="118"/>
      <c r="C3" s="118"/>
      <c r="D3" s="118"/>
      <c r="E3" s="118"/>
      <c r="F3" s="118"/>
    </row>
    <row r="4" spans="1:6" s="24" customFormat="1" ht="15.75">
      <c r="A4" s="25"/>
      <c r="B4" s="25"/>
      <c r="C4" s="25"/>
      <c r="D4" s="25"/>
      <c r="E4" s="25"/>
    </row>
    <row r="5" spans="1:6">
      <c r="A5" s="119" t="s">
        <v>8</v>
      </c>
      <c r="B5" s="119"/>
      <c r="C5" s="119"/>
      <c r="D5" s="119"/>
      <c r="E5" s="119"/>
      <c r="F5" s="119"/>
    </row>
    <row r="6" spans="1:6">
      <c r="A6" s="85"/>
      <c r="B6" s="120"/>
      <c r="C6" s="120"/>
      <c r="D6" s="120"/>
      <c r="E6" s="120"/>
      <c r="F6" s="120"/>
    </row>
    <row r="7" spans="1:6">
      <c r="A7" s="119" t="s">
        <v>9</v>
      </c>
      <c r="B7" s="119"/>
      <c r="C7" s="119"/>
      <c r="D7" s="119"/>
      <c r="E7" s="119"/>
      <c r="F7" s="119"/>
    </row>
    <row r="8" spans="1:6">
      <c r="A8" s="26"/>
      <c r="B8" s="27"/>
      <c r="C8" s="28"/>
      <c r="D8" s="27"/>
      <c r="E8" s="27"/>
    </row>
    <row r="9" spans="1:6" ht="16.5">
      <c r="B9" s="29">
        <f>'[1]Cadre Q'!A8</f>
        <v>1</v>
      </c>
      <c r="C9" s="30" t="str">
        <f>'DPGF '!B4</f>
        <v xml:space="preserve">TRAVAUX PREPARATOIRES </v>
      </c>
      <c r="D9" s="31"/>
      <c r="E9" s="32">
        <f>'DPGF '!F10</f>
        <v>0</v>
      </c>
      <c r="F9" s="33" t="s">
        <v>10</v>
      </c>
    </row>
    <row r="10" spans="1:6" ht="16.5">
      <c r="A10" s="26"/>
      <c r="B10" s="34"/>
      <c r="C10" s="35"/>
      <c r="D10" s="31"/>
      <c r="E10" s="36"/>
      <c r="F10" s="37"/>
    </row>
    <row r="11" spans="1:6" ht="16.5">
      <c r="A11" s="26"/>
      <c r="B11" s="34">
        <v>2</v>
      </c>
      <c r="C11" s="38" t="str">
        <f>'DPGF '!B12</f>
        <v xml:space="preserve">REFECTION DES ESTRADES </v>
      </c>
      <c r="D11" s="31"/>
      <c r="E11" s="32">
        <f>'DPGF '!F13</f>
        <v>0</v>
      </c>
      <c r="F11" s="33" t="s">
        <v>10</v>
      </c>
    </row>
    <row r="12" spans="1:6" ht="16.5">
      <c r="A12" s="26"/>
      <c r="B12" s="34"/>
      <c r="C12" s="38"/>
      <c r="D12" s="31"/>
      <c r="E12" s="32"/>
      <c r="F12" s="37"/>
    </row>
    <row r="13" spans="1:6" ht="16.5">
      <c r="A13" s="26"/>
      <c r="B13" s="34">
        <v>3</v>
      </c>
      <c r="C13" s="38" t="str">
        <f>'DPGF '!B15</f>
        <v xml:space="preserve">FAUX PLANCHER  ET MARCHES _SALLE DES DELIBERES </v>
      </c>
      <c r="D13" s="31"/>
      <c r="E13" s="32">
        <f>'DPGF '!F16</f>
        <v>0</v>
      </c>
      <c r="F13" s="33" t="s">
        <v>10</v>
      </c>
    </row>
    <row r="14" spans="1:6" ht="16.5">
      <c r="A14" s="26"/>
      <c r="B14" s="34"/>
      <c r="C14" s="38"/>
      <c r="D14" s="31"/>
      <c r="E14" s="32"/>
      <c r="F14" s="33"/>
    </row>
    <row r="15" spans="1:6" ht="16.5">
      <c r="A15" s="26"/>
      <c r="B15" s="34">
        <v>4</v>
      </c>
      <c r="C15" s="38" t="str">
        <f>'DPGF '!B18</f>
        <v xml:space="preserve">PARQUET MASSIF EN CHENE BATONS ROMPUS_ SALLE DES DELIBERES </v>
      </c>
      <c r="D15" s="31"/>
      <c r="E15" s="32">
        <f>'DPGF '!F19</f>
        <v>0</v>
      </c>
      <c r="F15" s="33" t="s">
        <v>10</v>
      </c>
    </row>
    <row r="16" spans="1:6" ht="16.5">
      <c r="A16" s="26"/>
      <c r="B16" s="34"/>
      <c r="C16" s="38"/>
      <c r="D16" s="31"/>
      <c r="E16" s="32"/>
      <c r="F16" s="33"/>
    </row>
    <row r="17" spans="1:7" ht="16.5">
      <c r="A17" s="26"/>
      <c r="B17" s="34">
        <v>5</v>
      </c>
      <c r="C17" s="38" t="str">
        <f>'DPGF '!B21</f>
        <v xml:space="preserve">ENSEMBLE  CLOISON VITREE dim. 530/12/410 cm </v>
      </c>
      <c r="D17" s="31"/>
      <c r="E17" s="32">
        <f>'DPGF '!F22</f>
        <v>0</v>
      </c>
      <c r="F17" s="33" t="s">
        <v>10</v>
      </c>
    </row>
    <row r="18" spans="1:7" ht="16.5">
      <c r="A18" s="26"/>
      <c r="B18" s="34"/>
      <c r="C18" s="38"/>
      <c r="D18" s="31"/>
      <c r="E18" s="32"/>
      <c r="F18" s="33"/>
    </row>
    <row r="19" spans="1:7" ht="16.5">
      <c r="A19" s="26"/>
      <c r="B19" s="34">
        <v>6</v>
      </c>
      <c r="C19" s="38" t="str">
        <f>'DPGF '!B24</f>
        <v xml:space="preserve">PLINTHE BOIS </v>
      </c>
      <c r="D19" s="31"/>
      <c r="E19" s="32">
        <f>'DPGF '!F28</f>
        <v>0</v>
      </c>
      <c r="F19" s="33" t="s">
        <v>10</v>
      </c>
    </row>
    <row r="20" spans="1:7" ht="16.5">
      <c r="A20" s="26"/>
      <c r="B20" s="34"/>
      <c r="C20" s="38"/>
      <c r="D20" s="31"/>
      <c r="E20" s="32"/>
      <c r="F20" s="33"/>
    </row>
    <row r="21" spans="1:7" ht="16.5">
      <c r="A21" s="26"/>
      <c r="B21" s="34">
        <v>7</v>
      </c>
      <c r="C21" s="38" t="str">
        <f>'DPGF '!B29</f>
        <v xml:space="preserve">MOBILIER </v>
      </c>
      <c r="D21" s="31"/>
      <c r="E21" s="32">
        <f>'DPGF '!F33</f>
        <v>0</v>
      </c>
      <c r="F21" s="33" t="s">
        <v>10</v>
      </c>
    </row>
    <row r="22" spans="1:7" ht="16.5">
      <c r="A22" s="26"/>
      <c r="B22" s="34"/>
      <c r="C22" s="38"/>
      <c r="D22" s="31"/>
      <c r="E22" s="32"/>
      <c r="F22" s="33"/>
    </row>
    <row r="23" spans="1:7" ht="16.5">
      <c r="A23" s="26"/>
      <c r="B23" s="34">
        <v>8</v>
      </c>
      <c r="C23" s="38" t="str">
        <f>'DPGF '!B34</f>
        <v xml:space="preserve">TRAVAUX D'EBENISTERIE EN REFECTION  </v>
      </c>
      <c r="D23" s="31"/>
      <c r="E23" s="32">
        <f>'DPGF '!F43</f>
        <v>0</v>
      </c>
      <c r="F23" s="33" t="s">
        <v>10</v>
      </c>
    </row>
    <row r="24" spans="1:7" ht="16.5">
      <c r="A24" s="26"/>
      <c r="B24" s="34"/>
      <c r="C24" s="38"/>
      <c r="D24" s="31"/>
      <c r="E24" s="32"/>
      <c r="F24" s="33"/>
    </row>
    <row r="25" spans="1:7" ht="16.5">
      <c r="A25" s="26"/>
      <c r="B25" s="34">
        <v>9</v>
      </c>
      <c r="C25" s="38" t="str">
        <f>'DPGF '!B45</f>
        <v>REPRISE DES  SEUILS   DE PORTES INTERIEURES</v>
      </c>
      <c r="D25" s="31"/>
      <c r="E25" s="32">
        <f>'DPGF '!F46</f>
        <v>0</v>
      </c>
      <c r="F25" s="33" t="s">
        <v>10</v>
      </c>
    </row>
    <row r="26" spans="1:7" ht="16.5">
      <c r="A26" s="26"/>
      <c r="B26" s="34"/>
      <c r="C26" s="38"/>
      <c r="D26" s="31"/>
      <c r="E26" s="32"/>
      <c r="F26" s="33"/>
    </row>
    <row r="27" spans="1:7" ht="16.5">
      <c r="A27" s="26"/>
      <c r="B27" s="34">
        <v>10</v>
      </c>
      <c r="C27" s="38" t="str">
        <f>'DPGF '!B48</f>
        <v xml:space="preserve">RAMPAILLAGE </v>
      </c>
      <c r="D27" s="31"/>
      <c r="E27" s="32">
        <f>'DPGF '!F52</f>
        <v>0</v>
      </c>
      <c r="F27" s="33" t="s">
        <v>10</v>
      </c>
    </row>
    <row r="28" spans="1:7" ht="16.5">
      <c r="A28" s="26"/>
      <c r="B28" s="34"/>
      <c r="C28" s="38"/>
      <c r="D28" s="31"/>
      <c r="E28" s="32"/>
      <c r="F28" s="33"/>
    </row>
    <row r="29" spans="1:7" ht="16.5">
      <c r="A29" s="26"/>
      <c r="B29" s="34">
        <v>11</v>
      </c>
      <c r="C29" s="38" t="str">
        <f>'DPGF '!B54</f>
        <v xml:space="preserve">BLOC PORTE CF 1/2h _ Local VMC sous-sol </v>
      </c>
      <c r="D29" s="31"/>
      <c r="E29" s="32">
        <f>'DPGF '!F55</f>
        <v>0</v>
      </c>
      <c r="F29" s="33" t="s">
        <v>10</v>
      </c>
    </row>
    <row r="30" spans="1:7" ht="16.5">
      <c r="A30" s="26"/>
      <c r="B30" s="34"/>
      <c r="C30" s="38"/>
      <c r="D30" s="31"/>
      <c r="E30" s="32"/>
      <c r="F30" s="33"/>
    </row>
    <row r="31" spans="1:7" ht="16.5">
      <c r="A31" s="26"/>
      <c r="B31" s="39">
        <v>12</v>
      </c>
      <c r="C31" s="38" t="s">
        <v>63</v>
      </c>
      <c r="D31" s="40"/>
      <c r="E31" s="32">
        <f>'DPGF '!F58</f>
        <v>0</v>
      </c>
      <c r="F31" s="33" t="s">
        <v>10</v>
      </c>
      <c r="G31" s="37"/>
    </row>
    <row r="32" spans="1:7" ht="16.5">
      <c r="A32" s="26"/>
      <c r="B32" s="39"/>
      <c r="C32" s="108"/>
      <c r="D32" s="40"/>
      <c r="E32" s="32"/>
      <c r="F32" s="33"/>
      <c r="G32" s="37"/>
    </row>
    <row r="33" spans="1:6" ht="16.5">
      <c r="A33" s="86"/>
      <c r="B33" s="87"/>
      <c r="C33" s="88"/>
      <c r="D33" s="89" t="s">
        <v>11</v>
      </c>
      <c r="E33" s="32">
        <f>E31+E29+E27+E25+E23+E21+E19+E17+E15+E13+E12+E11+E9</f>
        <v>0</v>
      </c>
      <c r="F33" s="90" t="s">
        <v>10</v>
      </c>
    </row>
    <row r="34" spans="1:6" ht="16.5">
      <c r="A34" s="26"/>
      <c r="B34" s="41"/>
      <c r="C34" s="42"/>
      <c r="D34" s="43"/>
      <c r="E34" s="32"/>
      <c r="F34" s="33"/>
    </row>
    <row r="35" spans="1:6" ht="16.5">
      <c r="A35" s="26"/>
      <c r="B35" s="41"/>
      <c r="C35" s="42"/>
      <c r="D35" s="43" t="s">
        <v>12</v>
      </c>
      <c r="E35" s="32">
        <f>E33*0.2</f>
        <v>0</v>
      </c>
      <c r="F35" s="33" t="s">
        <v>10</v>
      </c>
    </row>
    <row r="36" spans="1:6" ht="16.5">
      <c r="A36" s="26"/>
      <c r="B36" s="41"/>
      <c r="C36" s="42"/>
      <c r="D36" s="43"/>
      <c r="E36" s="32"/>
      <c r="F36" s="33"/>
    </row>
    <row r="37" spans="1:6" ht="16.5">
      <c r="A37" s="86"/>
      <c r="B37" s="87"/>
      <c r="C37" s="88"/>
      <c r="D37" s="89" t="s">
        <v>13</v>
      </c>
      <c r="E37" s="32">
        <f>E33+E35</f>
        <v>0</v>
      </c>
      <c r="F37" s="90" t="s">
        <v>10</v>
      </c>
    </row>
    <row r="38" spans="1:6" ht="16.5">
      <c r="A38" s="26"/>
      <c r="B38" s="41"/>
      <c r="C38" s="42"/>
      <c r="D38" s="43"/>
      <c r="E38" s="32"/>
      <c r="F38" s="44"/>
    </row>
    <row r="39" spans="1:6">
      <c r="A39" s="26"/>
      <c r="B39" s="41"/>
      <c r="C39" s="41"/>
      <c r="E39" s="45"/>
    </row>
    <row r="40" spans="1:6">
      <c r="A40" s="46" t="s">
        <v>14</v>
      </c>
      <c r="B40" s="47"/>
      <c r="C40" s="47"/>
      <c r="E40" s="41"/>
      <c r="F40" s="41"/>
    </row>
    <row r="41" spans="1:6">
      <c r="A41" s="47" t="s">
        <v>15</v>
      </c>
      <c r="B41" s="47"/>
      <c r="C41" s="47"/>
      <c r="E41" s="41"/>
      <c r="F41" s="41"/>
    </row>
    <row r="42" spans="1:6">
      <c r="A42" s="47"/>
      <c r="B42" s="47"/>
      <c r="C42" s="47"/>
      <c r="E42" s="41"/>
      <c r="F42" s="41"/>
    </row>
    <row r="43" spans="1:6">
      <c r="A43" s="47" t="s">
        <v>16</v>
      </c>
      <c r="B43" s="47"/>
      <c r="C43" s="47"/>
      <c r="E43" s="41"/>
      <c r="F43" s="41"/>
    </row>
    <row r="44" spans="1:6">
      <c r="A44" s="48"/>
      <c r="B44" s="48"/>
      <c r="C44" s="49"/>
      <c r="D44" s="26"/>
      <c r="F44" s="26"/>
    </row>
    <row r="45" spans="1:6">
      <c r="A45" s="48" t="s">
        <v>17</v>
      </c>
      <c r="B45" s="48"/>
      <c r="C45" s="49"/>
      <c r="D45" s="41"/>
      <c r="F45" s="26"/>
    </row>
    <row r="46" spans="1:6">
      <c r="A46" s="48"/>
      <c r="B46" s="48"/>
      <c r="C46" s="49"/>
      <c r="D46" s="26"/>
      <c r="F46" s="26"/>
    </row>
    <row r="47" spans="1:6" ht="13.5">
      <c r="A47" s="48"/>
      <c r="B47" s="47"/>
      <c r="C47" s="49"/>
      <c r="D47" s="50"/>
      <c r="F47" s="26"/>
    </row>
    <row r="48" spans="1:6" ht="15.75">
      <c r="A48" s="48"/>
      <c r="B48" s="51"/>
      <c r="C48" s="52"/>
      <c r="D48" s="53"/>
      <c r="E48" s="54"/>
      <c r="F48" s="55"/>
    </row>
    <row r="49" spans="1:6" ht="15.75">
      <c r="A49" s="48"/>
      <c r="B49" s="51"/>
      <c r="C49" s="52"/>
      <c r="D49" s="53"/>
      <c r="E49" s="54"/>
      <c r="F49" s="55"/>
    </row>
    <row r="50" spans="1:6" ht="15.75">
      <c r="A50" s="48"/>
      <c r="B50" s="51"/>
      <c r="C50" s="52"/>
      <c r="D50" s="53"/>
      <c r="E50" s="54"/>
      <c r="F50" s="55"/>
    </row>
    <row r="51" spans="1:6" ht="15.75">
      <c r="A51" s="48"/>
      <c r="B51" s="51"/>
      <c r="C51" s="56" t="s">
        <v>18</v>
      </c>
      <c r="D51" s="53"/>
      <c r="E51" s="54"/>
      <c r="F51" s="55"/>
    </row>
    <row r="52" spans="1:6" ht="15.75">
      <c r="A52" s="48"/>
      <c r="B52" s="51"/>
      <c r="C52" s="56" t="s">
        <v>19</v>
      </c>
      <c r="D52" s="53"/>
      <c r="E52" s="55"/>
      <c r="F52" s="57"/>
    </row>
    <row r="53" spans="1:6" ht="15.75">
      <c r="A53" s="48"/>
      <c r="B53" s="51"/>
      <c r="C53" s="56" t="s">
        <v>20</v>
      </c>
      <c r="D53" s="53"/>
      <c r="E53" s="55"/>
      <c r="F53" s="57"/>
    </row>
    <row r="54" spans="1:6" ht="15.75">
      <c r="A54" s="48"/>
      <c r="B54" s="51"/>
      <c r="C54" s="56" t="s">
        <v>21</v>
      </c>
      <c r="D54" s="53"/>
      <c r="E54" s="55"/>
      <c r="F54" s="57"/>
    </row>
    <row r="55" spans="1:6" ht="15.75">
      <c r="A55" s="26"/>
      <c r="C55" s="58"/>
      <c r="D55" s="53"/>
      <c r="E55" s="55"/>
      <c r="F55" s="57"/>
    </row>
    <row r="56" spans="1:6">
      <c r="A56" s="26"/>
      <c r="D56" s="59"/>
      <c r="E56" s="26"/>
    </row>
    <row r="57" spans="1:6">
      <c r="A57" s="26"/>
      <c r="D57" s="59"/>
      <c r="E57" s="26"/>
    </row>
    <row r="58" spans="1:6">
      <c r="A58" s="26"/>
      <c r="D58" s="59"/>
      <c r="E58" s="26"/>
    </row>
  </sheetData>
  <mergeCells count="4">
    <mergeCell ref="A3:F3"/>
    <mergeCell ref="A5:F5"/>
    <mergeCell ref="B6:F6"/>
    <mergeCell ref="A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</vt:lpstr>
      <vt:lpstr>RECAP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Arthur RANGUIDAN</cp:lastModifiedBy>
  <cp:lastPrinted>2025-01-07T16:22:54Z</cp:lastPrinted>
  <dcterms:created xsi:type="dcterms:W3CDTF">2014-11-26T13:39:32Z</dcterms:created>
  <dcterms:modified xsi:type="dcterms:W3CDTF">2025-06-23T16:37:04Z</dcterms:modified>
</cp:coreProperties>
</file>